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371" windowWidth="8370" windowHeight="7320" activeTab="0"/>
  </bookViews>
  <sheets>
    <sheet name="dem2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'dem24'!$A$14:$M$78</definedName>
    <definedName name="_Regression_Int" localSheetId="0" hidden="1">1</definedName>
    <definedName name="ahcap">'[4]dem2'!$D$646:$L$646</definedName>
    <definedName name="censusrec">#REF!</definedName>
    <definedName name="Charged" localSheetId="0">'dem24'!$E$8:$G$8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'dem24'!$K$75</definedName>
    <definedName name="np">#REF!</definedName>
    <definedName name="Nutrition">#REF!</definedName>
    <definedName name="oges">#REF!</definedName>
    <definedName name="pension" localSheetId="0">'dem24'!$D$74:$L$74</definedName>
    <definedName name="pension">#REF!</definedName>
    <definedName name="_xlnm.Print_Area" localSheetId="0">'dem24'!$A$1:$L$78</definedName>
    <definedName name="_xlnm.Print_Titles" localSheetId="0">'dem24'!$11:$14</definedName>
    <definedName name="pw">#REF!</definedName>
    <definedName name="pwcap">#REF!</definedName>
    <definedName name="rec" localSheetId="0">'dem24'!#REF!</definedName>
    <definedName name="rec">#REF!</definedName>
    <definedName name="rec1">#REF!</definedName>
    <definedName name="reform">#REF!</definedName>
    <definedName name="revise" localSheetId="0">'dem24'!#REF!</definedName>
    <definedName name="scst">#REF!</definedName>
    <definedName name="sgs">#REF!</definedName>
    <definedName name="sla" localSheetId="0">'dem24'!$D$64:$L$64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'dem24'!#REF!</definedName>
    <definedName name="swc">#REF!</definedName>
    <definedName name="tax">#REF!</definedName>
    <definedName name="udhd">#REF!</definedName>
    <definedName name="urbancap">#REF!</definedName>
    <definedName name="voted" localSheetId="0">'dem24'!$E$9:$G$9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'dem24'!$A$1:$L$80</definedName>
    <definedName name="Z_239EE218_578E_4317_BEED_14D5D7089E27_.wvu.PrintArea" localSheetId="0" hidden="1">'dem24'!$A$1:$L$77</definedName>
    <definedName name="Z_239EE218_578E_4317_BEED_14D5D7089E27_.wvu.PrintTitles" localSheetId="0" hidden="1">'dem24'!$11:$14</definedName>
    <definedName name="Z_302A3EA3_AE96_11D5_A646_0050BA3D7AFD_.wvu.FilterData" localSheetId="0" hidden="1">'dem24'!$A$1:$L$80</definedName>
    <definedName name="Z_302A3EA3_AE96_11D5_A646_0050BA3D7AFD_.wvu.PrintArea" localSheetId="0" hidden="1">'dem24'!$A$1:$L$77</definedName>
    <definedName name="Z_302A3EA3_AE96_11D5_A646_0050BA3D7AFD_.wvu.PrintTitles" localSheetId="0" hidden="1">'dem24'!$11:$14</definedName>
    <definedName name="Z_36DBA021_0ECB_11D4_8064_004005726899_.wvu.FilterData" localSheetId="0" hidden="1">'dem24'!$C$17:$C$77</definedName>
    <definedName name="Z_36DBA021_0ECB_11D4_8064_004005726899_.wvu.PrintArea" localSheetId="0" hidden="1">'dem24'!$A$1:$L$77</definedName>
    <definedName name="Z_36DBA021_0ECB_11D4_8064_004005726899_.wvu.PrintTitles" localSheetId="0" hidden="1">'dem24'!$11:$14</definedName>
    <definedName name="Z_93EBE921_AE91_11D5_8685_004005726899_.wvu.FilterData" localSheetId="0" hidden="1">'dem24'!$C$17:$C$77</definedName>
    <definedName name="Z_93EBE921_AE91_11D5_8685_004005726899_.wvu.PrintArea" localSheetId="0" hidden="1">'dem24'!$A$1:$L$77</definedName>
    <definedName name="Z_93EBE921_AE91_11D5_8685_004005726899_.wvu.PrintTitles" localSheetId="0" hidden="1">'dem24'!$11:$14</definedName>
    <definedName name="Z_94DA79C1_0FDE_11D5_9579_000021DAEEA2_.wvu.FilterData" localSheetId="0" hidden="1">'dem24'!$C$17:$C$77</definedName>
    <definedName name="Z_94DA79C1_0FDE_11D5_9579_000021DAEEA2_.wvu.PrintArea" localSheetId="0" hidden="1">'dem24'!$A$1:$L$77</definedName>
    <definedName name="Z_94DA79C1_0FDE_11D5_9579_000021DAEEA2_.wvu.PrintTitles" localSheetId="0" hidden="1">'dem24'!$11:$14</definedName>
    <definedName name="Z_C868F8C3_16D7_11D5_A68D_81D6213F5331_.wvu.FilterData" localSheetId="0" hidden="1">'dem24'!$C$17:$C$77</definedName>
    <definedName name="Z_C868F8C3_16D7_11D5_A68D_81D6213F5331_.wvu.PrintArea" localSheetId="0" hidden="1">'dem24'!$A$1:$L$77</definedName>
    <definedName name="Z_C868F8C3_16D7_11D5_A68D_81D6213F5331_.wvu.PrintTitles" localSheetId="0" hidden="1">'dem24'!$11:$14</definedName>
    <definedName name="Z_E5DF37BD_125C_11D5_8DC4_D0F5D88B3549_.wvu.FilterData" localSheetId="0" hidden="1">'dem24'!$C$17:$C$77</definedName>
    <definedName name="Z_E5DF37BD_125C_11D5_8DC4_D0F5D88B3549_.wvu.PrintArea" localSheetId="0" hidden="1">'dem24'!$A$1:$L$77</definedName>
    <definedName name="Z_E5DF37BD_125C_11D5_8DC4_D0F5D88B3549_.wvu.PrintTitles" localSheetId="0" hidden="1">'dem24'!$11:$14</definedName>
    <definedName name="Z_F8ADACC1_164E_11D6_B603_000021DAEEA2_.wvu.FilterData" localSheetId="0" hidden="1">'dem24'!$C$17:$C$77</definedName>
    <definedName name="Z_F8ADACC1_164E_11D6_B603_000021DAEEA2_.wvu.PrintArea" localSheetId="0" hidden="1">'dem24'!$A$1:$L$77</definedName>
    <definedName name="Z_F8ADACC1_164E_11D6_B603_000021DAEEA2_.wvu.PrintTitles" localSheetId="0" hidden="1">'dem24'!$11:$14</definedName>
  </definedNames>
  <calcPr fullCalcOnLoad="1"/>
</workbook>
</file>

<file path=xl/sharedStrings.xml><?xml version="1.0" encoding="utf-8"?>
<sst xmlns="http://schemas.openxmlformats.org/spreadsheetml/2006/main" count="148" uniqueCount="66">
  <si>
    <t>Parliament/State/Union Territory Legislatures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</si>
  <si>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</si>
  <si>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</si>
  <si>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</si>
  <si>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</si>
  <si>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</si>
  <si>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</si>
  <si>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</si>
  <si>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</si>
  <si>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</si>
  <si>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</si>
  <si>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</si>
  <si>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</si>
  <si>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</si>
  <si>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</si>
  <si>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</si>
  <si>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State/Union Territory Legislatures</t>
  </si>
  <si>
    <t>Legislative Assembly</t>
  </si>
  <si>
    <t>60.00.01</t>
  </si>
  <si>
    <t>60.00.11</t>
  </si>
  <si>
    <t>Discretionary Grants</t>
  </si>
  <si>
    <t>61.00.71</t>
  </si>
  <si>
    <t>61.00.72</t>
  </si>
  <si>
    <t>Members</t>
  </si>
  <si>
    <t>62.00.01</t>
  </si>
  <si>
    <t>Salaries</t>
  </si>
  <si>
    <t>62.00.11</t>
  </si>
  <si>
    <t>Travel Expenses</t>
  </si>
  <si>
    <t>62.00.50</t>
  </si>
  <si>
    <t>Other Charges</t>
  </si>
  <si>
    <t>Legislative Secretariat</t>
  </si>
  <si>
    <t>Establishment</t>
  </si>
  <si>
    <t>63.00.01</t>
  </si>
  <si>
    <t>63.00.11</t>
  </si>
  <si>
    <t>63.00.13</t>
  </si>
  <si>
    <t>Office Expenses</t>
  </si>
  <si>
    <t>63.00.50</t>
  </si>
  <si>
    <t>Legislator's Hostel</t>
  </si>
  <si>
    <t>Other Expenditure</t>
  </si>
  <si>
    <t>64.00.32</t>
  </si>
  <si>
    <t>Contribution</t>
  </si>
  <si>
    <t>Other Contributions</t>
  </si>
  <si>
    <t>65.00.32</t>
  </si>
  <si>
    <t>Pensions to Legislators</t>
  </si>
  <si>
    <t>60.00.04</t>
  </si>
  <si>
    <t>Pensionary Charges</t>
  </si>
  <si>
    <t>DEMAND NO. 24</t>
  </si>
  <si>
    <t>II. Details of the estimates and the heads under which this grant will be accounted for:</t>
  </si>
  <si>
    <t>A - General Services (a) Organs of State</t>
  </si>
  <si>
    <t>Ex-Members of State Legislature</t>
  </si>
  <si>
    <t>LEGISLATURE</t>
  </si>
  <si>
    <t>Discretionary Grant by Speaker</t>
  </si>
  <si>
    <t>Civil</t>
  </si>
  <si>
    <t>PLAN</t>
  </si>
  <si>
    <t>SCHEME 1</t>
  </si>
  <si>
    <t>MS</t>
  </si>
  <si>
    <t>2010-11</t>
  </si>
  <si>
    <t>(e) Pensions and Miscellaneous General Services</t>
  </si>
  <si>
    <t>Regional Institute of Parliamentary 
Studies and Training for North-East 
Region of India</t>
  </si>
  <si>
    <t>2011-12</t>
  </si>
  <si>
    <t>(In Thousands of Rupees)</t>
  </si>
  <si>
    <t>I. Estimate of the amount required in the year ending 31st March, 2013 to defray the charges in respect of Legislature</t>
  </si>
  <si>
    <t>2012-13</t>
  </si>
  <si>
    <t>Discretionary Grant by Deputy Speaker</t>
  </si>
  <si>
    <t xml:space="preserve">Salaries </t>
  </si>
  <si>
    <t>Speaker and Deputy Speaker (Charged)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</si>
</sst>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 applyProtection="1">
      <alignment horizontal="center"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0" xfId="57" applyFont="1" applyFill="1" applyBorder="1" applyAlignment="1">
      <alignment horizontal="right"/>
      <protection/>
    </xf>
    <xf numFmtId="0" fontId="6" fillId="0" borderId="0" xfId="60" applyFont="1" applyFill="1" applyBorder="1">
      <alignment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0" fontId="5" fillId="0" borderId="0" xfId="57" applyFont="1" applyFill="1" applyAlignment="1">
      <alignment horizontal="center" vertical="top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5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207" fontId="5" fillId="0" borderId="0" xfId="57" applyNumberFormat="1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 applyProtection="1">
      <alignment horizontal="left" vertical="top" wrapText="1"/>
      <protection/>
    </xf>
    <xf numFmtId="0" fontId="7" fillId="0" borderId="0" xfId="57" applyNumberFormat="1" applyFont="1" applyFill="1" applyAlignment="1" applyProtection="1">
      <alignment horizontal="right"/>
      <protection/>
    </xf>
    <xf numFmtId="0" fontId="7" fillId="0" borderId="0" xfId="57" applyNumberFormat="1" applyFont="1" applyFill="1" applyAlignment="1">
      <alignment horizontal="right"/>
      <protection/>
    </xf>
    <xf numFmtId="0" fontId="4" fillId="0" borderId="0" xfId="57" applyFont="1" applyFill="1" applyAlignment="1">
      <alignment vertical="top"/>
      <protection/>
    </xf>
    <xf numFmtId="0" fontId="7" fillId="0" borderId="0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10" xfId="57" applyFont="1" applyFill="1" applyBorder="1" applyAlignment="1">
      <alignment horizontal="left" vertical="top" wrapText="1"/>
      <protection/>
    </xf>
    <xf numFmtId="207" fontId="5" fillId="0" borderId="10" xfId="57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>
      <alignment/>
      <protection/>
    </xf>
    <xf numFmtId="0" fontId="5" fillId="0" borderId="10" xfId="57" applyFont="1" applyFill="1" applyBorder="1" applyAlignment="1">
      <alignment vertical="top"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>
      <alignment/>
      <protection/>
    </xf>
    <xf numFmtId="0" fontId="7" fillId="0" borderId="0" xfId="57" applyNumberFormat="1" applyFont="1" applyFill="1" applyAlignment="1" applyProtection="1">
      <alignment horizontal="center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7" applyNumberFormat="1" applyFont="1" applyFill="1" applyBorder="1">
      <alignment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7" fillId="0" borderId="0" xfId="57" applyNumberFormat="1" applyFont="1" applyFill="1">
      <alignment/>
      <protection/>
    </xf>
    <xf numFmtId="0" fontId="7" fillId="0" borderId="0" xfId="57" applyNumberFormat="1" applyFont="1" applyFill="1" applyAlignment="1">
      <alignment horizontal="center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left"/>
      <protection/>
    </xf>
    <xf numFmtId="43" fontId="4" fillId="0" borderId="0" xfId="57" applyNumberFormat="1" applyFont="1" applyFill="1" applyBorder="1" applyAlignment="1" applyProtection="1">
      <alignment horizontal="right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7" fillId="0" borderId="0" xfId="57" applyNumberFormat="1" applyFont="1" applyFill="1" applyAlignment="1">
      <alignment horizontal="right" wrapText="1"/>
      <protection/>
    </xf>
    <xf numFmtId="0" fontId="7" fillId="0" borderId="10" xfId="57" applyNumberFormat="1" applyFont="1" applyFill="1" applyBorder="1" applyAlignment="1">
      <alignment horizontal="right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0" xfId="57" applyNumberFormat="1" applyFont="1" applyFill="1" applyBorder="1" applyAlignment="1">
      <alignment horizontal="right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0" fontId="7" fillId="0" borderId="10" xfId="42" applyNumberFormat="1" applyFont="1" applyFill="1" applyBorder="1" applyAlignment="1" applyProtection="1">
      <alignment horizontal="right" wrapText="1"/>
      <protection/>
    </xf>
    <xf numFmtId="0" fontId="7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7" fillId="0" borderId="10" xfId="57" applyNumberFormat="1" applyFont="1" applyFill="1" applyBorder="1" applyAlignment="1" applyProtection="1">
      <alignment horizontal="right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7" fillId="0" borderId="10" xfId="57" applyNumberFormat="1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43" fontId="7" fillId="0" borderId="10" xfId="42" applyFont="1" applyFill="1" applyBorder="1" applyAlignment="1" applyProtection="1">
      <alignment horizontal="right" wrapText="1"/>
      <protection/>
    </xf>
    <xf numFmtId="185" fontId="7" fillId="0" borderId="0" xfId="57" applyNumberFormat="1" applyFont="1" applyFill="1" applyBorder="1" applyAlignment="1">
      <alignment horizontal="right" vertical="top"/>
      <protection/>
    </xf>
    <xf numFmtId="0" fontId="7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horizontal="right" vertical="top" wrapText="1"/>
      <protection/>
    </xf>
    <xf numFmtId="185" fontId="4" fillId="0" borderId="0" xfId="57" applyNumberFormat="1" applyFont="1" applyFill="1" applyBorder="1" applyAlignment="1">
      <alignment horizontal="right" vertical="top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191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1000</v>
          </cell>
          <cell r="G128">
            <v>0</v>
          </cell>
          <cell r="H128">
            <v>2500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8"/>
  <sheetViews>
    <sheetView tabSelected="1" view="pageBreakPreview" zoomScaleSheetLayoutView="100" zoomScalePageLayoutView="0" workbookViewId="0" topLeftCell="G1">
      <selection activeCell="P14" sqref="P14"/>
    </sheetView>
  </sheetViews>
  <sheetFormatPr defaultColWidth="11.00390625" defaultRowHeight="12.75"/>
  <cols>
    <col min="1" max="1" width="6.421875" style="7" customWidth="1"/>
    <col min="2" max="2" width="8.140625" style="15" customWidth="1"/>
    <col min="3" max="3" width="34.57421875" style="3" customWidth="1"/>
    <col min="4" max="4" width="8.57421875" style="65" customWidth="1"/>
    <col min="5" max="5" width="9.421875" style="65" customWidth="1"/>
    <col min="6" max="6" width="8.421875" style="3" customWidth="1"/>
    <col min="7" max="8" width="8.57421875" style="65" customWidth="1"/>
    <col min="9" max="9" width="8.421875" style="65" customWidth="1"/>
    <col min="10" max="10" width="8.57421875" style="3" customWidth="1"/>
    <col min="11" max="11" width="9.140625" style="3" customWidth="1"/>
    <col min="12" max="12" width="8.421875" style="3" customWidth="1"/>
    <col min="13" max="13" width="0.85546875" style="3" customWidth="1"/>
    <col min="14" max="16384" width="11.00390625" style="3" customWidth="1"/>
  </cols>
  <sheetData>
    <row r="1" spans="1:13" ht="13.5" customHeight="1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"/>
    </row>
    <row r="2" spans="1:13" ht="13.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4"/>
    </row>
    <row r="3" spans="1:13" ht="13.5" customHeight="1">
      <c r="A3" s="5"/>
      <c r="B3" s="6"/>
      <c r="C3" s="6"/>
      <c r="D3" s="79"/>
      <c r="E3" s="79"/>
      <c r="F3" s="6"/>
      <c r="G3" s="79"/>
      <c r="H3" s="79"/>
      <c r="I3" s="79"/>
      <c r="J3" s="6"/>
      <c r="K3" s="6"/>
      <c r="L3" s="6"/>
      <c r="M3" s="4"/>
    </row>
    <row r="4" spans="2:13" ht="13.5" customHeight="1">
      <c r="B4" s="8"/>
      <c r="D4" s="45" t="s">
        <v>48</v>
      </c>
      <c r="E4" s="79">
        <v>2011</v>
      </c>
      <c r="F4" s="10" t="s">
        <v>0</v>
      </c>
      <c r="G4" s="82"/>
      <c r="H4" s="82"/>
      <c r="I4" s="82"/>
      <c r="K4" s="11"/>
      <c r="L4" s="11"/>
      <c r="M4" s="4"/>
    </row>
    <row r="5" spans="2:13" ht="13.5" customHeight="1">
      <c r="B5" s="8"/>
      <c r="D5" s="45" t="s">
        <v>57</v>
      </c>
      <c r="E5" s="79">
        <v>2071</v>
      </c>
      <c r="F5" s="12" t="s">
        <v>1</v>
      </c>
      <c r="G5" s="82"/>
      <c r="H5" s="82"/>
      <c r="I5" s="82"/>
      <c r="J5" s="10"/>
      <c r="K5" s="11"/>
      <c r="L5" s="11"/>
      <c r="M5" s="4"/>
    </row>
    <row r="6" spans="1:13" ht="13.5" customHeight="1">
      <c r="A6" s="13" t="s">
        <v>61</v>
      </c>
      <c r="B6" s="8"/>
      <c r="C6" s="9"/>
      <c r="E6" s="47"/>
      <c r="F6" s="10"/>
      <c r="G6" s="82"/>
      <c r="H6" s="82"/>
      <c r="I6" s="82"/>
      <c r="J6" s="10"/>
      <c r="K6" s="11"/>
      <c r="L6" s="11"/>
      <c r="M6" s="4"/>
    </row>
    <row r="7" spans="1:7" ht="13.5" customHeight="1">
      <c r="A7" s="14"/>
      <c r="C7" s="9"/>
      <c r="E7" s="80" t="s">
        <v>2</v>
      </c>
      <c r="F7" s="16" t="s">
        <v>3</v>
      </c>
      <c r="G7" s="80" t="s">
        <v>13</v>
      </c>
    </row>
    <row r="8" spans="1:12" ht="13.5" customHeight="1">
      <c r="A8" s="14"/>
      <c r="C8" s="9"/>
      <c r="D8" s="63" t="s">
        <v>4</v>
      </c>
      <c r="E8" s="64">
        <f>L76</f>
        <v>6154</v>
      </c>
      <c r="F8" s="64" t="s">
        <v>5</v>
      </c>
      <c r="G8" s="64">
        <f>F8+E8</f>
        <v>6154</v>
      </c>
      <c r="J8" s="65"/>
      <c r="K8" s="65"/>
      <c r="L8" s="65"/>
    </row>
    <row r="9" spans="1:12" ht="13.5" customHeight="1">
      <c r="A9" s="10"/>
      <c r="C9" s="9"/>
      <c r="D9" s="66" t="s">
        <v>6</v>
      </c>
      <c r="E9" s="67">
        <f>L77</f>
        <v>117581</v>
      </c>
      <c r="F9" s="67" t="s">
        <v>5</v>
      </c>
      <c r="G9" s="67">
        <f>F9+E9</f>
        <v>117581</v>
      </c>
      <c r="J9" s="65"/>
      <c r="K9" s="65"/>
      <c r="L9" s="65"/>
    </row>
    <row r="10" spans="1:12" ht="13.5" customHeight="1">
      <c r="A10" s="13" t="s">
        <v>47</v>
      </c>
      <c r="C10" s="12"/>
      <c r="F10" s="65"/>
      <c r="J10" s="65"/>
      <c r="K10" s="65"/>
      <c r="L10" s="65"/>
    </row>
    <row r="11" spans="3:13" ht="13.5" customHeight="1">
      <c r="C11" s="17"/>
      <c r="D11" s="68"/>
      <c r="E11" s="69"/>
      <c r="F11" s="69"/>
      <c r="G11" s="69"/>
      <c r="H11" s="69"/>
      <c r="I11" s="69"/>
      <c r="J11" s="68"/>
      <c r="K11" s="70"/>
      <c r="L11" s="71" t="s">
        <v>60</v>
      </c>
      <c r="M11" s="18"/>
    </row>
    <row r="12" spans="1:13" s="22" customFormat="1" ht="13.5" customHeight="1">
      <c r="A12" s="19"/>
      <c r="B12" s="20"/>
      <c r="C12" s="21"/>
      <c r="D12" s="117" t="s">
        <v>7</v>
      </c>
      <c r="E12" s="117"/>
      <c r="F12" s="116" t="s">
        <v>8</v>
      </c>
      <c r="G12" s="116"/>
      <c r="H12" s="116" t="s">
        <v>9</v>
      </c>
      <c r="I12" s="116"/>
      <c r="J12" s="116" t="s">
        <v>8</v>
      </c>
      <c r="K12" s="116"/>
      <c r="L12" s="116"/>
      <c r="M12" s="22" t="s">
        <v>53</v>
      </c>
    </row>
    <row r="13" spans="1:13" s="22" customFormat="1" ht="13.5" customHeight="1">
      <c r="A13" s="23"/>
      <c r="B13" s="24"/>
      <c r="C13" s="25" t="s">
        <v>10</v>
      </c>
      <c r="D13" s="115" t="s">
        <v>56</v>
      </c>
      <c r="E13" s="115"/>
      <c r="F13" s="115" t="s">
        <v>59</v>
      </c>
      <c r="G13" s="115"/>
      <c r="H13" s="115" t="s">
        <v>59</v>
      </c>
      <c r="I13" s="115"/>
      <c r="J13" s="115" t="s">
        <v>62</v>
      </c>
      <c r="K13" s="115"/>
      <c r="L13" s="115"/>
      <c r="M13" s="22" t="s">
        <v>54</v>
      </c>
    </row>
    <row r="14" spans="1:13" s="22" customFormat="1" ht="13.5" customHeight="1">
      <c r="A14" s="26"/>
      <c r="B14" s="27"/>
      <c r="C14" s="28"/>
      <c r="D14" s="72" t="s">
        <v>11</v>
      </c>
      <c r="E14" s="72" t="s">
        <v>12</v>
      </c>
      <c r="F14" s="72" t="s">
        <v>11</v>
      </c>
      <c r="G14" s="72" t="s">
        <v>12</v>
      </c>
      <c r="H14" s="72" t="s">
        <v>11</v>
      </c>
      <c r="I14" s="72" t="s">
        <v>12</v>
      </c>
      <c r="J14" s="72" t="s">
        <v>11</v>
      </c>
      <c r="K14" s="72" t="s">
        <v>12</v>
      </c>
      <c r="L14" s="72" t="s">
        <v>13</v>
      </c>
      <c r="M14" s="22" t="s">
        <v>55</v>
      </c>
    </row>
    <row r="15" spans="1:12" s="22" customFormat="1" ht="13.5" customHeight="1">
      <c r="A15" s="23"/>
      <c r="B15" s="24"/>
      <c r="C15" s="21"/>
      <c r="D15" s="73"/>
      <c r="E15" s="74"/>
      <c r="F15" s="73"/>
      <c r="G15" s="74"/>
      <c r="H15" s="73"/>
      <c r="I15" s="74"/>
      <c r="J15" s="73"/>
      <c r="K15" s="74"/>
      <c r="L15" s="74"/>
    </row>
    <row r="16" spans="2:12" ht="13.5" customHeight="1">
      <c r="B16" s="29"/>
      <c r="C16" s="30" t="s">
        <v>14</v>
      </c>
      <c r="D16" s="47"/>
      <c r="F16" s="47"/>
      <c r="H16" s="47"/>
      <c r="J16" s="47"/>
      <c r="K16" s="65"/>
      <c r="L16" s="65"/>
    </row>
    <row r="17" spans="1:12" ht="25.5">
      <c r="A17" s="1" t="s">
        <v>15</v>
      </c>
      <c r="B17" s="31">
        <v>2011</v>
      </c>
      <c r="C17" s="32" t="s">
        <v>0</v>
      </c>
      <c r="D17" s="47"/>
      <c r="E17" s="75"/>
      <c r="F17" s="47"/>
      <c r="H17" s="47"/>
      <c r="I17" s="75"/>
      <c r="J17" s="47"/>
      <c r="K17" s="75"/>
      <c r="L17" s="65"/>
    </row>
    <row r="18" spans="1:12" ht="13.5" customHeight="1">
      <c r="A18" s="1"/>
      <c r="B18" s="33">
        <v>2</v>
      </c>
      <c r="C18" s="34" t="s">
        <v>16</v>
      </c>
      <c r="D18" s="47"/>
      <c r="F18" s="47"/>
      <c r="H18" s="47"/>
      <c r="J18" s="47"/>
      <c r="K18" s="65"/>
      <c r="L18" s="65"/>
    </row>
    <row r="19" spans="1:12" ht="13.5" customHeight="1">
      <c r="A19" s="1"/>
      <c r="B19" s="35">
        <v>2.101</v>
      </c>
      <c r="C19" s="32" t="s">
        <v>17</v>
      </c>
      <c r="D19" s="47"/>
      <c r="F19" s="47"/>
      <c r="H19" s="47"/>
      <c r="J19" s="47"/>
      <c r="K19" s="65"/>
      <c r="L19" s="65"/>
    </row>
    <row r="20" spans="1:12" ht="13.5" customHeight="1">
      <c r="A20" s="1"/>
      <c r="B20" s="36">
        <v>60</v>
      </c>
      <c r="C20" s="37" t="s">
        <v>65</v>
      </c>
      <c r="D20" s="47"/>
      <c r="E20" s="76"/>
      <c r="F20" s="77"/>
      <c r="G20" s="76"/>
      <c r="H20" s="77"/>
      <c r="I20" s="76"/>
      <c r="J20" s="77"/>
      <c r="K20" s="76"/>
      <c r="L20" s="76"/>
    </row>
    <row r="21" spans="1:13" s="40" customFormat="1" ht="13.5" customHeight="1">
      <c r="A21" s="1"/>
      <c r="B21" s="108" t="s">
        <v>18</v>
      </c>
      <c r="C21" s="37" t="s">
        <v>64</v>
      </c>
      <c r="D21" s="78">
        <v>0</v>
      </c>
      <c r="E21" s="95">
        <v>1987</v>
      </c>
      <c r="F21" s="78">
        <v>0</v>
      </c>
      <c r="G21" s="87">
        <v>1934</v>
      </c>
      <c r="H21" s="78">
        <v>0</v>
      </c>
      <c r="I21" s="87">
        <f>1934-106</f>
        <v>1828</v>
      </c>
      <c r="J21" s="78">
        <v>0</v>
      </c>
      <c r="K21" s="87">
        <f>2034+280+240</f>
        <v>2554</v>
      </c>
      <c r="L21" s="38">
        <f>SUM(J21:K21)</f>
        <v>2554</v>
      </c>
      <c r="M21" s="40" t="s">
        <v>5</v>
      </c>
    </row>
    <row r="22" spans="1:13" s="40" customFormat="1" ht="13.5" customHeight="1">
      <c r="A22" s="1"/>
      <c r="B22" s="109" t="s">
        <v>19</v>
      </c>
      <c r="C22" s="37" t="s">
        <v>27</v>
      </c>
      <c r="D22" s="78">
        <v>0</v>
      </c>
      <c r="E22" s="96">
        <v>2630</v>
      </c>
      <c r="F22" s="84">
        <v>0</v>
      </c>
      <c r="G22" s="88">
        <v>2600</v>
      </c>
      <c r="H22" s="84">
        <v>0</v>
      </c>
      <c r="I22" s="97">
        <v>3600</v>
      </c>
      <c r="J22" s="84">
        <v>0</v>
      </c>
      <c r="K22" s="88">
        <v>3600</v>
      </c>
      <c r="L22" s="101">
        <f>SUM(J22:K22)</f>
        <v>3600</v>
      </c>
      <c r="M22" s="40" t="s">
        <v>5</v>
      </c>
    </row>
    <row r="23" spans="1:13" ht="13.5" customHeight="1">
      <c r="A23" s="1" t="s">
        <v>13</v>
      </c>
      <c r="B23" s="36">
        <v>60</v>
      </c>
      <c r="C23" s="37" t="s">
        <v>65</v>
      </c>
      <c r="D23" s="102">
        <f aca="true" t="shared" si="0" ref="D23:L23">SUM(D21:D22)</f>
        <v>0</v>
      </c>
      <c r="E23" s="103">
        <f t="shared" si="0"/>
        <v>4617</v>
      </c>
      <c r="F23" s="84">
        <f>SUM(F21:F22)</f>
        <v>0</v>
      </c>
      <c r="G23" s="103">
        <f>SUM(G21:G22)</f>
        <v>4534</v>
      </c>
      <c r="H23" s="84">
        <f t="shared" si="0"/>
        <v>0</v>
      </c>
      <c r="I23" s="103">
        <f t="shared" si="0"/>
        <v>5428</v>
      </c>
      <c r="J23" s="84">
        <f t="shared" si="0"/>
        <v>0</v>
      </c>
      <c r="K23" s="103">
        <f t="shared" si="0"/>
        <v>6154</v>
      </c>
      <c r="L23" s="103">
        <f t="shared" si="0"/>
        <v>6154</v>
      </c>
      <c r="M23" s="40"/>
    </row>
    <row r="24" spans="1:13" ht="13.5" customHeight="1">
      <c r="A24" s="41"/>
      <c r="B24" s="36"/>
      <c r="C24" s="37"/>
      <c r="D24" s="43"/>
      <c r="E24" s="43"/>
      <c r="F24" s="42"/>
      <c r="G24" s="44"/>
      <c r="H24" s="42"/>
      <c r="I24" s="44"/>
      <c r="J24" s="42"/>
      <c r="K24" s="44"/>
      <c r="L24" s="43"/>
      <c r="M24" s="40"/>
    </row>
    <row r="25" spans="1:13" ht="13.5" customHeight="1">
      <c r="A25" s="41"/>
      <c r="B25" s="2">
        <v>61</v>
      </c>
      <c r="C25" s="34" t="s">
        <v>20</v>
      </c>
      <c r="D25" s="43"/>
      <c r="E25" s="43"/>
      <c r="F25" s="42"/>
      <c r="G25" s="44"/>
      <c r="H25" s="42"/>
      <c r="I25" s="44"/>
      <c r="J25" s="42"/>
      <c r="K25" s="44"/>
      <c r="L25" s="43"/>
      <c r="M25" s="40"/>
    </row>
    <row r="26" spans="1:13" ht="13.5" customHeight="1">
      <c r="A26" s="41"/>
      <c r="B26" s="110" t="s">
        <v>21</v>
      </c>
      <c r="C26" s="34" t="s">
        <v>51</v>
      </c>
      <c r="D26" s="78">
        <v>0</v>
      </c>
      <c r="E26" s="85">
        <v>2000</v>
      </c>
      <c r="F26" s="78">
        <v>0</v>
      </c>
      <c r="G26" s="89">
        <v>2000</v>
      </c>
      <c r="H26" s="78">
        <v>0</v>
      </c>
      <c r="I26" s="98">
        <v>2000</v>
      </c>
      <c r="J26" s="78">
        <v>0</v>
      </c>
      <c r="K26" s="89">
        <v>2000</v>
      </c>
      <c r="L26" s="46">
        <f>SUM(J26:K26)</f>
        <v>2000</v>
      </c>
      <c r="M26" s="40" t="s">
        <v>5</v>
      </c>
    </row>
    <row r="27" spans="1:13" ht="13.5" customHeight="1">
      <c r="A27" s="41"/>
      <c r="B27" s="110" t="s">
        <v>22</v>
      </c>
      <c r="C27" s="34" t="s">
        <v>63</v>
      </c>
      <c r="D27" s="78">
        <v>0</v>
      </c>
      <c r="E27" s="85">
        <v>1800</v>
      </c>
      <c r="F27" s="78">
        <v>0</v>
      </c>
      <c r="G27" s="89">
        <v>1800</v>
      </c>
      <c r="H27" s="78">
        <v>0</v>
      </c>
      <c r="I27" s="98">
        <v>1800</v>
      </c>
      <c r="J27" s="78">
        <v>0</v>
      </c>
      <c r="K27" s="89">
        <v>1800</v>
      </c>
      <c r="L27" s="46">
        <f>SUM(J27:K27)</f>
        <v>1800</v>
      </c>
      <c r="M27" s="40" t="s">
        <v>5</v>
      </c>
    </row>
    <row r="28" spans="1:13" ht="13.5" customHeight="1">
      <c r="A28" s="1" t="s">
        <v>13</v>
      </c>
      <c r="B28" s="2">
        <v>61</v>
      </c>
      <c r="C28" s="34" t="s">
        <v>20</v>
      </c>
      <c r="D28" s="102">
        <f aca="true" t="shared" si="1" ref="D28:L28">SUM(D26:D27)</f>
        <v>0</v>
      </c>
      <c r="E28" s="104">
        <f t="shared" si="1"/>
        <v>3800</v>
      </c>
      <c r="F28" s="102">
        <f>SUM(F26:F27)</f>
        <v>0</v>
      </c>
      <c r="G28" s="104">
        <f>SUM(G26:G27)</f>
        <v>3800</v>
      </c>
      <c r="H28" s="102">
        <f t="shared" si="1"/>
        <v>0</v>
      </c>
      <c r="I28" s="105">
        <f t="shared" si="1"/>
        <v>3800</v>
      </c>
      <c r="J28" s="102">
        <f t="shared" si="1"/>
        <v>0</v>
      </c>
      <c r="K28" s="104">
        <f t="shared" si="1"/>
        <v>3800</v>
      </c>
      <c r="L28" s="104">
        <f t="shared" si="1"/>
        <v>3800</v>
      </c>
      <c r="M28" s="40"/>
    </row>
    <row r="29" spans="1:13" ht="13.5" customHeight="1">
      <c r="A29" s="41"/>
      <c r="B29" s="36"/>
      <c r="C29" s="37"/>
      <c r="D29" s="42"/>
      <c r="E29" s="43"/>
      <c r="F29" s="42"/>
      <c r="G29" s="44"/>
      <c r="H29" s="42"/>
      <c r="I29" s="44"/>
      <c r="J29" s="42"/>
      <c r="K29" s="44"/>
      <c r="L29" s="43"/>
      <c r="M29" s="40"/>
    </row>
    <row r="30" spans="1:13" ht="13.5" customHeight="1">
      <c r="A30" s="1"/>
      <c r="B30" s="2">
        <v>62</v>
      </c>
      <c r="C30" s="34" t="s">
        <v>23</v>
      </c>
      <c r="D30" s="47"/>
      <c r="E30" s="45"/>
      <c r="F30" s="47"/>
      <c r="G30" s="45"/>
      <c r="H30" s="47"/>
      <c r="I30" s="45"/>
      <c r="J30" s="47"/>
      <c r="K30" s="45"/>
      <c r="L30" s="46"/>
      <c r="M30" s="40"/>
    </row>
    <row r="31" spans="1:13" ht="13.5" customHeight="1">
      <c r="A31" s="1"/>
      <c r="B31" s="111" t="s">
        <v>24</v>
      </c>
      <c r="C31" s="34" t="s">
        <v>25</v>
      </c>
      <c r="D31" s="78">
        <v>0</v>
      </c>
      <c r="E31" s="90">
        <v>9106</v>
      </c>
      <c r="F31" s="86">
        <v>0</v>
      </c>
      <c r="G31" s="89">
        <v>9366</v>
      </c>
      <c r="H31" s="86">
        <v>0</v>
      </c>
      <c r="I31" s="89">
        <v>11366</v>
      </c>
      <c r="J31" s="78">
        <v>0</v>
      </c>
      <c r="K31" s="89">
        <f>8293+2720</f>
        <v>11013</v>
      </c>
      <c r="L31" s="46">
        <f>SUM(J31:K31)</f>
        <v>11013</v>
      </c>
      <c r="M31" s="40" t="s">
        <v>5</v>
      </c>
    </row>
    <row r="32" spans="1:13" ht="13.5" customHeight="1">
      <c r="A32" s="1"/>
      <c r="B32" s="110" t="s">
        <v>26</v>
      </c>
      <c r="C32" s="34" t="s">
        <v>27</v>
      </c>
      <c r="D32" s="78">
        <v>0</v>
      </c>
      <c r="E32" s="90">
        <v>592</v>
      </c>
      <c r="F32" s="86">
        <v>0</v>
      </c>
      <c r="G32" s="89">
        <v>1500</v>
      </c>
      <c r="H32" s="86">
        <v>0</v>
      </c>
      <c r="I32" s="98">
        <v>2000</v>
      </c>
      <c r="J32" s="78">
        <v>0</v>
      </c>
      <c r="K32" s="89">
        <v>2000</v>
      </c>
      <c r="L32" s="46">
        <f>SUM(J32:K32)</f>
        <v>2000</v>
      </c>
      <c r="M32" s="40" t="s">
        <v>5</v>
      </c>
    </row>
    <row r="33" spans="1:13" ht="13.5" customHeight="1">
      <c r="A33" s="1"/>
      <c r="B33" s="110" t="s">
        <v>28</v>
      </c>
      <c r="C33" s="34" t="s">
        <v>29</v>
      </c>
      <c r="D33" s="78">
        <v>0</v>
      </c>
      <c r="E33" s="81">
        <v>808</v>
      </c>
      <c r="F33" s="84">
        <v>0</v>
      </c>
      <c r="G33" s="91">
        <v>800</v>
      </c>
      <c r="H33" s="84">
        <v>0</v>
      </c>
      <c r="I33" s="100">
        <v>800</v>
      </c>
      <c r="J33" s="84">
        <v>0</v>
      </c>
      <c r="K33" s="91">
        <v>1000</v>
      </c>
      <c r="L33" s="48">
        <f>SUM(J33:K33)</f>
        <v>1000</v>
      </c>
      <c r="M33" s="40" t="s">
        <v>5</v>
      </c>
    </row>
    <row r="34" spans="1:13" ht="13.5" customHeight="1">
      <c r="A34" s="1" t="s">
        <v>13</v>
      </c>
      <c r="B34" s="2">
        <v>62</v>
      </c>
      <c r="C34" s="34" t="s">
        <v>23</v>
      </c>
      <c r="D34" s="102">
        <f aca="true" t="shared" si="2" ref="D34:L34">SUM(D31:D33)</f>
        <v>0</v>
      </c>
      <c r="E34" s="106">
        <f t="shared" si="2"/>
        <v>10506</v>
      </c>
      <c r="F34" s="84">
        <f>SUM(F31:F33)</f>
        <v>0</v>
      </c>
      <c r="G34" s="106">
        <f>SUM(G31:G33)</f>
        <v>11666</v>
      </c>
      <c r="H34" s="84">
        <f t="shared" si="2"/>
        <v>0</v>
      </c>
      <c r="I34" s="106">
        <f t="shared" si="2"/>
        <v>14166</v>
      </c>
      <c r="J34" s="84">
        <f t="shared" si="2"/>
        <v>0</v>
      </c>
      <c r="K34" s="106">
        <f t="shared" si="2"/>
        <v>14013</v>
      </c>
      <c r="L34" s="106">
        <f t="shared" si="2"/>
        <v>14013</v>
      </c>
      <c r="M34" s="40"/>
    </row>
    <row r="35" spans="1:13" s="52" customFormat="1" ht="13.5" customHeight="1">
      <c r="A35" s="49" t="s">
        <v>13</v>
      </c>
      <c r="B35" s="50">
        <v>2.101</v>
      </c>
      <c r="C35" s="51" t="s">
        <v>17</v>
      </c>
      <c r="D35" s="102">
        <f aca="true" t="shared" si="3" ref="D35:L35">D34+D28+D23</f>
        <v>0</v>
      </c>
      <c r="E35" s="106">
        <f t="shared" si="3"/>
        <v>18923</v>
      </c>
      <c r="F35" s="84">
        <f>F34+F28+F23</f>
        <v>0</v>
      </c>
      <c r="G35" s="106">
        <f>G34+G28+G23</f>
        <v>20000</v>
      </c>
      <c r="H35" s="84">
        <f t="shared" si="3"/>
        <v>0</v>
      </c>
      <c r="I35" s="106">
        <f t="shared" si="3"/>
        <v>23394</v>
      </c>
      <c r="J35" s="84">
        <f t="shared" si="3"/>
        <v>0</v>
      </c>
      <c r="K35" s="106">
        <f t="shared" si="3"/>
        <v>23967</v>
      </c>
      <c r="L35" s="106">
        <f t="shared" si="3"/>
        <v>23967</v>
      </c>
      <c r="M35" s="40"/>
    </row>
    <row r="36" spans="1:13" s="52" customFormat="1" ht="3" customHeight="1">
      <c r="A36" s="1"/>
      <c r="B36" s="31"/>
      <c r="C36" s="32"/>
      <c r="D36" s="42"/>
      <c r="E36" s="43"/>
      <c r="F36" s="42"/>
      <c r="G36" s="43"/>
      <c r="H36" s="42"/>
      <c r="I36" s="43"/>
      <c r="J36" s="42"/>
      <c r="K36" s="43"/>
      <c r="L36" s="43"/>
      <c r="M36" s="40"/>
    </row>
    <row r="37" spans="1:13" ht="12.75">
      <c r="A37" s="1"/>
      <c r="B37" s="35">
        <v>2.103</v>
      </c>
      <c r="C37" s="32" t="s">
        <v>30</v>
      </c>
      <c r="D37" s="47"/>
      <c r="E37" s="45"/>
      <c r="F37" s="47"/>
      <c r="G37" s="45"/>
      <c r="H37" s="47"/>
      <c r="I37" s="45"/>
      <c r="J37" s="47"/>
      <c r="K37" s="45"/>
      <c r="L37" s="46"/>
      <c r="M37" s="40"/>
    </row>
    <row r="38" spans="1:13" ht="12.75">
      <c r="A38" s="1"/>
      <c r="B38" s="2">
        <v>63</v>
      </c>
      <c r="C38" s="34" t="s">
        <v>31</v>
      </c>
      <c r="D38" s="47"/>
      <c r="E38" s="45"/>
      <c r="F38" s="47"/>
      <c r="G38" s="45"/>
      <c r="H38" s="47"/>
      <c r="I38" s="45"/>
      <c r="J38" s="47"/>
      <c r="K38" s="45"/>
      <c r="L38" s="46"/>
      <c r="M38" s="40"/>
    </row>
    <row r="39" spans="1:13" ht="12.75">
      <c r="A39" s="1"/>
      <c r="B39" s="112" t="s">
        <v>32</v>
      </c>
      <c r="C39" s="34" t="s">
        <v>25</v>
      </c>
      <c r="D39" s="78">
        <v>0</v>
      </c>
      <c r="E39" s="90">
        <v>40842</v>
      </c>
      <c r="F39" s="86">
        <v>0</v>
      </c>
      <c r="G39" s="89">
        <v>43365</v>
      </c>
      <c r="H39" s="86">
        <v>0</v>
      </c>
      <c r="I39" s="89">
        <v>57865</v>
      </c>
      <c r="J39" s="78">
        <v>0</v>
      </c>
      <c r="K39" s="89">
        <f>49400+14172</f>
        <v>63572</v>
      </c>
      <c r="L39" s="46">
        <f>SUM(J39:K39)</f>
        <v>63572</v>
      </c>
      <c r="M39" s="40" t="s">
        <v>5</v>
      </c>
    </row>
    <row r="40" spans="1:13" ht="12.75">
      <c r="A40" s="1"/>
      <c r="B40" s="113" t="s">
        <v>33</v>
      </c>
      <c r="C40" s="34" t="s">
        <v>27</v>
      </c>
      <c r="D40" s="78">
        <v>0</v>
      </c>
      <c r="E40" s="90">
        <v>1132</v>
      </c>
      <c r="F40" s="86">
        <v>0</v>
      </c>
      <c r="G40" s="89">
        <v>1300</v>
      </c>
      <c r="H40" s="86">
        <v>0</v>
      </c>
      <c r="I40" s="98">
        <v>1300</v>
      </c>
      <c r="J40" s="78">
        <v>0</v>
      </c>
      <c r="K40" s="89">
        <v>1500</v>
      </c>
      <c r="L40" s="46">
        <f>SUM(J40:K40)</f>
        <v>1500</v>
      </c>
      <c r="M40" s="40" t="s">
        <v>5</v>
      </c>
    </row>
    <row r="41" spans="1:13" ht="12.75">
      <c r="A41" s="1"/>
      <c r="B41" s="113" t="s">
        <v>34</v>
      </c>
      <c r="C41" s="34" t="s">
        <v>35</v>
      </c>
      <c r="D41" s="78">
        <v>0</v>
      </c>
      <c r="E41" s="85">
        <v>14856</v>
      </c>
      <c r="F41" s="78">
        <v>0</v>
      </c>
      <c r="G41" s="92">
        <v>16700</v>
      </c>
      <c r="H41" s="78">
        <v>0</v>
      </c>
      <c r="I41" s="92">
        <v>18700</v>
      </c>
      <c r="J41" s="78">
        <v>0</v>
      </c>
      <c r="K41" s="92">
        <v>15371</v>
      </c>
      <c r="L41" s="43">
        <f>SUM(J41:K41)</f>
        <v>15371</v>
      </c>
      <c r="M41" s="40" t="s">
        <v>5</v>
      </c>
    </row>
    <row r="42" spans="1:13" ht="12.75">
      <c r="A42" s="1"/>
      <c r="B42" s="113" t="s">
        <v>36</v>
      </c>
      <c r="C42" s="34" t="s">
        <v>29</v>
      </c>
      <c r="D42" s="78">
        <v>0</v>
      </c>
      <c r="E42" s="90">
        <v>1138</v>
      </c>
      <c r="F42" s="86">
        <v>0</v>
      </c>
      <c r="G42" s="92">
        <v>1500</v>
      </c>
      <c r="H42" s="86">
        <v>0</v>
      </c>
      <c r="I42" s="99">
        <v>25049</v>
      </c>
      <c r="J42" s="78">
        <v>0</v>
      </c>
      <c r="K42" s="92">
        <v>2000</v>
      </c>
      <c r="L42" s="43">
        <f>SUM(J42:K42)</f>
        <v>2000</v>
      </c>
      <c r="M42" s="40" t="s">
        <v>5</v>
      </c>
    </row>
    <row r="43" spans="1:13" ht="12.75">
      <c r="A43" s="1" t="s">
        <v>13</v>
      </c>
      <c r="B43" s="2">
        <v>63</v>
      </c>
      <c r="C43" s="34" t="s">
        <v>31</v>
      </c>
      <c r="D43" s="102">
        <f aca="true" t="shared" si="4" ref="D43:L43">SUM(D39:D42)</f>
        <v>0</v>
      </c>
      <c r="E43" s="104">
        <f t="shared" si="4"/>
        <v>57968</v>
      </c>
      <c r="F43" s="102">
        <f>SUM(F39:F42)</f>
        <v>0</v>
      </c>
      <c r="G43" s="104">
        <f>SUM(G39:G42)</f>
        <v>62865</v>
      </c>
      <c r="H43" s="102">
        <f t="shared" si="4"/>
        <v>0</v>
      </c>
      <c r="I43" s="104">
        <f t="shared" si="4"/>
        <v>102914</v>
      </c>
      <c r="J43" s="102">
        <f t="shared" si="4"/>
        <v>0</v>
      </c>
      <c r="K43" s="104">
        <f t="shared" si="4"/>
        <v>82443</v>
      </c>
      <c r="L43" s="104">
        <f t="shared" si="4"/>
        <v>82443</v>
      </c>
      <c r="M43" s="40"/>
    </row>
    <row r="44" spans="1:13" s="52" customFormat="1" ht="12.75">
      <c r="A44" s="1" t="s">
        <v>13</v>
      </c>
      <c r="B44" s="35">
        <v>2.103</v>
      </c>
      <c r="C44" s="32" t="s">
        <v>30</v>
      </c>
      <c r="D44" s="102">
        <f aca="true" t="shared" si="5" ref="D44:L44">D43</f>
        <v>0</v>
      </c>
      <c r="E44" s="106">
        <f t="shared" si="5"/>
        <v>57968</v>
      </c>
      <c r="F44" s="84">
        <f>F43</f>
        <v>0</v>
      </c>
      <c r="G44" s="106">
        <f>G43</f>
        <v>62865</v>
      </c>
      <c r="H44" s="84">
        <f t="shared" si="5"/>
        <v>0</v>
      </c>
      <c r="I44" s="106">
        <f t="shared" si="5"/>
        <v>102914</v>
      </c>
      <c r="J44" s="84">
        <f t="shared" si="5"/>
        <v>0</v>
      </c>
      <c r="K44" s="106">
        <f t="shared" si="5"/>
        <v>82443</v>
      </c>
      <c r="L44" s="106">
        <f t="shared" si="5"/>
        <v>82443</v>
      </c>
      <c r="M44" s="40"/>
    </row>
    <row r="45" spans="1:13" s="52" customFormat="1" ht="15" customHeight="1">
      <c r="A45" s="1"/>
      <c r="B45" s="31"/>
      <c r="C45" s="32"/>
      <c r="D45" s="42"/>
      <c r="E45" s="43"/>
      <c r="F45" s="42"/>
      <c r="G45" s="43"/>
      <c r="H45" s="42"/>
      <c r="I45" s="43"/>
      <c r="J45" s="42"/>
      <c r="K45" s="43"/>
      <c r="L45" s="43"/>
      <c r="M45" s="40"/>
    </row>
    <row r="46" spans="1:13" ht="12.75">
      <c r="A46" s="1"/>
      <c r="B46" s="35">
        <v>2.104</v>
      </c>
      <c r="C46" s="32" t="s">
        <v>37</v>
      </c>
      <c r="D46" s="47"/>
      <c r="E46" s="45"/>
      <c r="F46" s="47"/>
      <c r="G46" s="45"/>
      <c r="H46" s="47"/>
      <c r="I46" s="45"/>
      <c r="J46" s="47"/>
      <c r="K46" s="45"/>
      <c r="L46" s="46"/>
      <c r="M46" s="40"/>
    </row>
    <row r="47" spans="1:13" ht="12.75">
      <c r="A47" s="1"/>
      <c r="B47" s="2">
        <v>63</v>
      </c>
      <c r="C47" s="34" t="s">
        <v>31</v>
      </c>
      <c r="D47" s="47"/>
      <c r="E47" s="45"/>
      <c r="F47" s="47"/>
      <c r="G47" s="45"/>
      <c r="H47" s="47"/>
      <c r="I47" s="45"/>
      <c r="J47" s="47"/>
      <c r="K47" s="45"/>
      <c r="L47" s="46"/>
      <c r="M47" s="40"/>
    </row>
    <row r="48" spans="1:13" ht="12.75">
      <c r="A48" s="1"/>
      <c r="B48" s="112" t="s">
        <v>32</v>
      </c>
      <c r="C48" s="34" t="s">
        <v>25</v>
      </c>
      <c r="D48" s="78">
        <v>0</v>
      </c>
      <c r="E48" s="90">
        <v>4047</v>
      </c>
      <c r="F48" s="86">
        <v>0</v>
      </c>
      <c r="G48" s="89">
        <v>4175</v>
      </c>
      <c r="H48" s="86">
        <v>0</v>
      </c>
      <c r="I48" s="89">
        <v>4575</v>
      </c>
      <c r="J48" s="78">
        <v>0</v>
      </c>
      <c r="K48" s="89">
        <f>4793+1904</f>
        <v>6697</v>
      </c>
      <c r="L48" s="46">
        <f>SUM(J48:K48)</f>
        <v>6697</v>
      </c>
      <c r="M48" s="40" t="s">
        <v>5</v>
      </c>
    </row>
    <row r="49" spans="1:13" ht="12.75">
      <c r="A49" s="1"/>
      <c r="B49" s="112" t="s">
        <v>33</v>
      </c>
      <c r="C49" s="34" t="s">
        <v>27</v>
      </c>
      <c r="D49" s="78">
        <v>0</v>
      </c>
      <c r="E49" s="90">
        <v>30</v>
      </c>
      <c r="F49" s="86">
        <v>0</v>
      </c>
      <c r="G49" s="89">
        <v>50</v>
      </c>
      <c r="H49" s="86">
        <v>0</v>
      </c>
      <c r="I49" s="98">
        <v>50</v>
      </c>
      <c r="J49" s="78">
        <v>0</v>
      </c>
      <c r="K49" s="89">
        <v>50</v>
      </c>
      <c r="L49" s="46">
        <f>SUM(J49:K49)</f>
        <v>50</v>
      </c>
      <c r="M49" s="40" t="s">
        <v>5</v>
      </c>
    </row>
    <row r="50" spans="1:13" ht="12.75">
      <c r="A50" s="1"/>
      <c r="B50" s="112" t="s">
        <v>36</v>
      </c>
      <c r="C50" s="34" t="s">
        <v>29</v>
      </c>
      <c r="D50" s="78">
        <v>0</v>
      </c>
      <c r="E50" s="81">
        <v>1020</v>
      </c>
      <c r="F50" s="84">
        <v>0</v>
      </c>
      <c r="G50" s="91">
        <v>1150</v>
      </c>
      <c r="H50" s="84">
        <v>0</v>
      </c>
      <c r="I50" s="100">
        <v>1450</v>
      </c>
      <c r="J50" s="84">
        <v>0</v>
      </c>
      <c r="K50" s="91">
        <v>1428</v>
      </c>
      <c r="L50" s="48">
        <f>SUM(J50:K50)</f>
        <v>1428</v>
      </c>
      <c r="M50" s="40" t="s">
        <v>5</v>
      </c>
    </row>
    <row r="51" spans="1:13" ht="12.75">
      <c r="A51" s="1" t="s">
        <v>13</v>
      </c>
      <c r="B51" s="2">
        <v>63</v>
      </c>
      <c r="C51" s="34" t="s">
        <v>31</v>
      </c>
      <c r="D51" s="102">
        <f aca="true" t="shared" si="6" ref="D51:L51">SUM(D48:D50)</f>
        <v>0</v>
      </c>
      <c r="E51" s="106">
        <f t="shared" si="6"/>
        <v>5097</v>
      </c>
      <c r="F51" s="84">
        <f>SUM(F48:F50)</f>
        <v>0</v>
      </c>
      <c r="G51" s="106">
        <f>SUM(G48:G50)</f>
        <v>5375</v>
      </c>
      <c r="H51" s="84">
        <f t="shared" si="6"/>
        <v>0</v>
      </c>
      <c r="I51" s="106">
        <f t="shared" si="6"/>
        <v>6075</v>
      </c>
      <c r="J51" s="84">
        <f t="shared" si="6"/>
        <v>0</v>
      </c>
      <c r="K51" s="106">
        <f t="shared" si="6"/>
        <v>8175</v>
      </c>
      <c r="L51" s="106">
        <f t="shared" si="6"/>
        <v>8175</v>
      </c>
      <c r="M51" s="40"/>
    </row>
    <row r="52" spans="1:13" s="52" customFormat="1" ht="12.75">
      <c r="A52" s="1" t="s">
        <v>13</v>
      </c>
      <c r="B52" s="35">
        <v>2.104</v>
      </c>
      <c r="C52" s="32" t="s">
        <v>37</v>
      </c>
      <c r="D52" s="102">
        <f aca="true" t="shared" si="7" ref="D52:L52">D51</f>
        <v>0</v>
      </c>
      <c r="E52" s="106">
        <f t="shared" si="7"/>
        <v>5097</v>
      </c>
      <c r="F52" s="84">
        <f>F51</f>
        <v>0</v>
      </c>
      <c r="G52" s="106">
        <f>G51</f>
        <v>5375</v>
      </c>
      <c r="H52" s="84">
        <f t="shared" si="7"/>
        <v>0</v>
      </c>
      <c r="I52" s="106">
        <f t="shared" si="7"/>
        <v>6075</v>
      </c>
      <c r="J52" s="84">
        <f t="shared" si="7"/>
        <v>0</v>
      </c>
      <c r="K52" s="106">
        <f t="shared" si="7"/>
        <v>8175</v>
      </c>
      <c r="L52" s="106">
        <f t="shared" si="7"/>
        <v>8175</v>
      </c>
      <c r="M52" s="40"/>
    </row>
    <row r="53" spans="1:13" s="52" customFormat="1" ht="15" customHeight="1">
      <c r="A53" s="1"/>
      <c r="B53" s="31"/>
      <c r="C53" s="32"/>
      <c r="D53" s="42"/>
      <c r="E53" s="43"/>
      <c r="F53" s="42"/>
      <c r="G53" s="43"/>
      <c r="H53" s="42"/>
      <c r="I53" s="43"/>
      <c r="J53" s="42"/>
      <c r="K53" s="43"/>
      <c r="L53" s="43"/>
      <c r="M53" s="40"/>
    </row>
    <row r="54" spans="1:13" ht="12.75">
      <c r="A54" s="1"/>
      <c r="B54" s="35">
        <v>2.8</v>
      </c>
      <c r="C54" s="32" t="s">
        <v>38</v>
      </c>
      <c r="D54" s="47"/>
      <c r="E54" s="45"/>
      <c r="F54" s="47"/>
      <c r="G54" s="45"/>
      <c r="H54" s="47"/>
      <c r="I54" s="45"/>
      <c r="J54" s="47"/>
      <c r="K54" s="45"/>
      <c r="L54" s="46"/>
      <c r="M54" s="40"/>
    </row>
    <row r="55" spans="1:13" ht="38.25">
      <c r="A55" s="1"/>
      <c r="B55" s="2">
        <v>64</v>
      </c>
      <c r="C55" s="34" t="s">
        <v>58</v>
      </c>
      <c r="D55" s="47"/>
      <c r="E55" s="45"/>
      <c r="F55" s="47"/>
      <c r="G55" s="45"/>
      <c r="H55" s="47"/>
      <c r="I55" s="45"/>
      <c r="J55" s="47"/>
      <c r="K55" s="45"/>
      <c r="L55" s="46"/>
      <c r="M55" s="40"/>
    </row>
    <row r="56" spans="1:13" ht="12.75">
      <c r="A56" s="1"/>
      <c r="B56" s="112" t="s">
        <v>39</v>
      </c>
      <c r="C56" s="34" t="s">
        <v>40</v>
      </c>
      <c r="D56" s="78">
        <v>0</v>
      </c>
      <c r="E56" s="81">
        <v>605</v>
      </c>
      <c r="F56" s="84">
        <v>0</v>
      </c>
      <c r="G56" s="91">
        <v>800</v>
      </c>
      <c r="H56" s="84">
        <v>0</v>
      </c>
      <c r="I56" s="100">
        <v>800</v>
      </c>
      <c r="J56" s="84">
        <v>0</v>
      </c>
      <c r="K56" s="91">
        <v>600</v>
      </c>
      <c r="L56" s="48">
        <f>SUM(J56:K56)</f>
        <v>600</v>
      </c>
      <c r="M56" s="40" t="s">
        <v>5</v>
      </c>
    </row>
    <row r="57" spans="1:13" ht="38.25">
      <c r="A57" s="1" t="s">
        <v>13</v>
      </c>
      <c r="B57" s="2">
        <v>64</v>
      </c>
      <c r="C57" s="34" t="s">
        <v>58</v>
      </c>
      <c r="D57" s="102">
        <f aca="true" t="shared" si="8" ref="D57:L57">D56</f>
        <v>0</v>
      </c>
      <c r="E57" s="106">
        <f t="shared" si="8"/>
        <v>605</v>
      </c>
      <c r="F57" s="84">
        <f>F56</f>
        <v>0</v>
      </c>
      <c r="G57" s="106">
        <f>G56</f>
        <v>800</v>
      </c>
      <c r="H57" s="84">
        <f t="shared" si="8"/>
        <v>0</v>
      </c>
      <c r="I57" s="81">
        <f t="shared" si="8"/>
        <v>800</v>
      </c>
      <c r="J57" s="84">
        <f t="shared" si="8"/>
        <v>0</v>
      </c>
      <c r="K57" s="106">
        <f t="shared" si="8"/>
        <v>600</v>
      </c>
      <c r="L57" s="106">
        <f t="shared" si="8"/>
        <v>600</v>
      </c>
      <c r="M57" s="40"/>
    </row>
    <row r="58" spans="1:13" ht="15" customHeight="1">
      <c r="A58" s="1"/>
      <c r="B58" s="2"/>
      <c r="C58" s="34"/>
      <c r="D58" s="42"/>
      <c r="E58" s="43"/>
      <c r="F58" s="42"/>
      <c r="G58" s="43"/>
      <c r="H58" s="42"/>
      <c r="I58" s="43"/>
      <c r="J58" s="42"/>
      <c r="K58" s="43"/>
      <c r="L58" s="43"/>
      <c r="M58" s="40"/>
    </row>
    <row r="59" spans="1:13" ht="12.75">
      <c r="A59" s="1"/>
      <c r="B59" s="2">
        <v>65</v>
      </c>
      <c r="C59" s="34" t="s">
        <v>41</v>
      </c>
      <c r="D59" s="42"/>
      <c r="E59" s="43"/>
      <c r="F59" s="42"/>
      <c r="G59" s="43"/>
      <c r="H59" s="42"/>
      <c r="I59" s="43"/>
      <c r="J59" s="42"/>
      <c r="K59" s="43"/>
      <c r="L59" s="43"/>
      <c r="M59" s="40"/>
    </row>
    <row r="60" spans="1:13" ht="12.75">
      <c r="A60" s="1"/>
      <c r="B60" s="112" t="s">
        <v>42</v>
      </c>
      <c r="C60" s="34" t="s">
        <v>40</v>
      </c>
      <c r="D60" s="78">
        <v>0</v>
      </c>
      <c r="E60" s="90">
        <v>475</v>
      </c>
      <c r="F60" s="86">
        <v>0</v>
      </c>
      <c r="G60" s="93">
        <v>500</v>
      </c>
      <c r="H60" s="86">
        <v>0</v>
      </c>
      <c r="I60" s="93">
        <v>500</v>
      </c>
      <c r="J60" s="78">
        <v>0</v>
      </c>
      <c r="K60" s="93">
        <v>600</v>
      </c>
      <c r="L60" s="46">
        <f>SUM(J60:K60)</f>
        <v>600</v>
      </c>
      <c r="M60" s="40" t="s">
        <v>5</v>
      </c>
    </row>
    <row r="61" spans="1:13" ht="12.75">
      <c r="A61" s="1" t="s">
        <v>13</v>
      </c>
      <c r="B61" s="2">
        <v>65</v>
      </c>
      <c r="C61" s="34" t="s">
        <v>41</v>
      </c>
      <c r="D61" s="102">
        <f aca="true" t="shared" si="9" ref="D61:L61">D60</f>
        <v>0</v>
      </c>
      <c r="E61" s="104">
        <f t="shared" si="9"/>
        <v>475</v>
      </c>
      <c r="F61" s="102">
        <f>F60</f>
        <v>0</v>
      </c>
      <c r="G61" s="104">
        <f>G60</f>
        <v>500</v>
      </c>
      <c r="H61" s="102">
        <f t="shared" si="9"/>
        <v>0</v>
      </c>
      <c r="I61" s="104">
        <f t="shared" si="9"/>
        <v>500</v>
      </c>
      <c r="J61" s="102">
        <f t="shared" si="9"/>
        <v>0</v>
      </c>
      <c r="K61" s="104">
        <f t="shared" si="9"/>
        <v>600</v>
      </c>
      <c r="L61" s="104">
        <f t="shared" si="9"/>
        <v>600</v>
      </c>
      <c r="M61" s="40"/>
    </row>
    <row r="62" spans="1:13" ht="12.75">
      <c r="A62" s="1" t="s">
        <v>13</v>
      </c>
      <c r="B62" s="35">
        <v>2.8</v>
      </c>
      <c r="C62" s="32" t="s">
        <v>38</v>
      </c>
      <c r="D62" s="102">
        <f aca="true" t="shared" si="10" ref="D62:L62">D61+D57</f>
        <v>0</v>
      </c>
      <c r="E62" s="104">
        <f t="shared" si="10"/>
        <v>1080</v>
      </c>
      <c r="F62" s="102">
        <f>F61+F57</f>
        <v>0</v>
      </c>
      <c r="G62" s="104">
        <f>G61+G57</f>
        <v>1300</v>
      </c>
      <c r="H62" s="102">
        <f t="shared" si="10"/>
        <v>0</v>
      </c>
      <c r="I62" s="104">
        <f t="shared" si="10"/>
        <v>1300</v>
      </c>
      <c r="J62" s="102">
        <f t="shared" si="10"/>
        <v>0</v>
      </c>
      <c r="K62" s="104">
        <f t="shared" si="10"/>
        <v>1200</v>
      </c>
      <c r="L62" s="104">
        <f t="shared" si="10"/>
        <v>1200</v>
      </c>
      <c r="M62" s="40"/>
    </row>
    <row r="63" spans="1:13" ht="12.75">
      <c r="A63" s="1" t="s">
        <v>13</v>
      </c>
      <c r="B63" s="33">
        <v>2</v>
      </c>
      <c r="C63" s="34" t="s">
        <v>16</v>
      </c>
      <c r="D63" s="102">
        <f aca="true" t="shared" si="11" ref="D63:L63">D62+D52+D44+D35</f>
        <v>0</v>
      </c>
      <c r="E63" s="104">
        <f t="shared" si="11"/>
        <v>83068</v>
      </c>
      <c r="F63" s="102">
        <f>F62+F52+F44+F35</f>
        <v>0</v>
      </c>
      <c r="G63" s="104">
        <f>G62+G52+G44+G35</f>
        <v>89540</v>
      </c>
      <c r="H63" s="102">
        <f t="shared" si="11"/>
        <v>0</v>
      </c>
      <c r="I63" s="104">
        <f t="shared" si="11"/>
        <v>133683</v>
      </c>
      <c r="J63" s="102">
        <f t="shared" si="11"/>
        <v>0</v>
      </c>
      <c r="K63" s="104">
        <f t="shared" si="11"/>
        <v>115785</v>
      </c>
      <c r="L63" s="104">
        <f t="shared" si="11"/>
        <v>115785</v>
      </c>
      <c r="M63" s="40"/>
    </row>
    <row r="64" spans="1:13" s="52" customFormat="1" ht="25.5">
      <c r="A64" s="49" t="s">
        <v>13</v>
      </c>
      <c r="B64" s="53">
        <v>2011</v>
      </c>
      <c r="C64" s="51" t="s">
        <v>0</v>
      </c>
      <c r="D64" s="102">
        <f aca="true" t="shared" si="12" ref="D64:L64">D63</f>
        <v>0</v>
      </c>
      <c r="E64" s="106">
        <f t="shared" si="12"/>
        <v>83068</v>
      </c>
      <c r="F64" s="84">
        <f>F63</f>
        <v>0</v>
      </c>
      <c r="G64" s="106">
        <f>G63</f>
        <v>89540</v>
      </c>
      <c r="H64" s="84">
        <f t="shared" si="12"/>
        <v>0</v>
      </c>
      <c r="I64" s="106">
        <f t="shared" si="12"/>
        <v>133683</v>
      </c>
      <c r="J64" s="84">
        <f t="shared" si="12"/>
        <v>0</v>
      </c>
      <c r="K64" s="106">
        <f t="shared" si="12"/>
        <v>115785</v>
      </c>
      <c r="L64" s="106">
        <f t="shared" si="12"/>
        <v>115785</v>
      </c>
      <c r="M64" s="40"/>
    </row>
    <row r="65" spans="1:13" s="52" customFormat="1" ht="0.75" customHeight="1">
      <c r="A65" s="1"/>
      <c r="B65" s="31"/>
      <c r="C65" s="34"/>
      <c r="D65" s="42"/>
      <c r="E65" s="43"/>
      <c r="F65" s="42"/>
      <c r="G65" s="43"/>
      <c r="H65" s="42"/>
      <c r="I65" s="43"/>
      <c r="J65" s="42"/>
      <c r="K65" s="43"/>
      <c r="L65" s="43"/>
      <c r="M65" s="40"/>
    </row>
    <row r="66" spans="1:13" s="52" customFormat="1" ht="12.75">
      <c r="A66" s="1" t="s">
        <v>15</v>
      </c>
      <c r="B66" s="31">
        <v>2071</v>
      </c>
      <c r="C66" s="32" t="s">
        <v>1</v>
      </c>
      <c r="D66" s="54"/>
      <c r="E66" s="55"/>
      <c r="F66" s="54"/>
      <c r="G66" s="55"/>
      <c r="H66" s="54"/>
      <c r="I66" s="55"/>
      <c r="J66" s="54"/>
      <c r="K66" s="55"/>
      <c r="L66" s="38"/>
      <c r="M66" s="40"/>
    </row>
    <row r="67" spans="1:13" s="56" customFormat="1" ht="12.75">
      <c r="A67" s="1"/>
      <c r="B67" s="33">
        <v>1</v>
      </c>
      <c r="C67" s="34" t="s">
        <v>52</v>
      </c>
      <c r="D67" s="54"/>
      <c r="E67" s="55"/>
      <c r="F67" s="54"/>
      <c r="G67" s="55"/>
      <c r="H67" s="54"/>
      <c r="I67" s="55"/>
      <c r="J67" s="54"/>
      <c r="K67" s="55"/>
      <c r="L67" s="55"/>
      <c r="M67" s="40"/>
    </row>
    <row r="68" spans="1:13" ht="12.75">
      <c r="A68" s="1"/>
      <c r="B68" s="35">
        <v>1.111</v>
      </c>
      <c r="C68" s="32" t="s">
        <v>43</v>
      </c>
      <c r="D68" s="57"/>
      <c r="E68" s="39"/>
      <c r="F68" s="57"/>
      <c r="G68" s="38"/>
      <c r="H68" s="57"/>
      <c r="I68" s="38"/>
      <c r="J68" s="57"/>
      <c r="K68" s="38"/>
      <c r="L68" s="38"/>
      <c r="M68" s="40"/>
    </row>
    <row r="69" spans="1:13" ht="12.75">
      <c r="A69" s="1"/>
      <c r="B69" s="33">
        <v>60</v>
      </c>
      <c r="C69" s="34" t="s">
        <v>49</v>
      </c>
      <c r="D69" s="57"/>
      <c r="E69" s="39"/>
      <c r="F69" s="57"/>
      <c r="G69" s="38"/>
      <c r="H69" s="57"/>
      <c r="I69" s="38"/>
      <c r="J69" s="57"/>
      <c r="K69" s="38"/>
      <c r="L69" s="38"/>
      <c r="M69" s="40"/>
    </row>
    <row r="70" spans="1:13" ht="12.75">
      <c r="A70" s="1"/>
      <c r="B70" s="112" t="s">
        <v>44</v>
      </c>
      <c r="C70" s="2" t="s">
        <v>45</v>
      </c>
      <c r="D70" s="78">
        <v>0</v>
      </c>
      <c r="E70" s="90">
        <v>7856</v>
      </c>
      <c r="F70" s="86">
        <v>0</v>
      </c>
      <c r="G70" s="94">
        <v>7968</v>
      </c>
      <c r="H70" s="86">
        <v>0</v>
      </c>
      <c r="I70" s="94">
        <v>7968</v>
      </c>
      <c r="J70" s="78">
        <v>0</v>
      </c>
      <c r="K70" s="94">
        <v>7950</v>
      </c>
      <c r="L70" s="46">
        <f>SUM(J70:K70)</f>
        <v>7950</v>
      </c>
      <c r="M70" s="40" t="s">
        <v>5</v>
      </c>
    </row>
    <row r="71" spans="1:13" ht="12.75">
      <c r="A71" s="1" t="s">
        <v>13</v>
      </c>
      <c r="B71" s="33">
        <v>60</v>
      </c>
      <c r="C71" s="34" t="s">
        <v>49</v>
      </c>
      <c r="D71" s="102">
        <f aca="true" t="shared" si="13" ref="D71:J74">D70</f>
        <v>0</v>
      </c>
      <c r="E71" s="104">
        <f t="shared" si="13"/>
        <v>7856</v>
      </c>
      <c r="F71" s="102">
        <f aca="true" t="shared" si="14" ref="F71:G74">F70</f>
        <v>0</v>
      </c>
      <c r="G71" s="104">
        <f t="shared" si="14"/>
        <v>7968</v>
      </c>
      <c r="H71" s="102">
        <f t="shared" si="13"/>
        <v>0</v>
      </c>
      <c r="I71" s="104">
        <f t="shared" si="13"/>
        <v>7968</v>
      </c>
      <c r="J71" s="102">
        <f t="shared" si="13"/>
        <v>0</v>
      </c>
      <c r="K71" s="104">
        <f aca="true" t="shared" si="15" ref="K71:L74">K70</f>
        <v>7950</v>
      </c>
      <c r="L71" s="104">
        <f t="shared" si="15"/>
        <v>7950</v>
      </c>
      <c r="M71" s="40"/>
    </row>
    <row r="72" spans="1:13" ht="12.75">
      <c r="A72" s="1" t="s">
        <v>13</v>
      </c>
      <c r="B72" s="35">
        <v>1.111</v>
      </c>
      <c r="C72" s="32" t="s">
        <v>43</v>
      </c>
      <c r="D72" s="102">
        <f t="shared" si="13"/>
        <v>0</v>
      </c>
      <c r="E72" s="104">
        <f t="shared" si="13"/>
        <v>7856</v>
      </c>
      <c r="F72" s="102">
        <f t="shared" si="14"/>
        <v>0</v>
      </c>
      <c r="G72" s="104">
        <f t="shared" si="14"/>
        <v>7968</v>
      </c>
      <c r="H72" s="102">
        <f t="shared" si="13"/>
        <v>0</v>
      </c>
      <c r="I72" s="104">
        <f t="shared" si="13"/>
        <v>7968</v>
      </c>
      <c r="J72" s="102">
        <f t="shared" si="13"/>
        <v>0</v>
      </c>
      <c r="K72" s="104">
        <f t="shared" si="15"/>
        <v>7950</v>
      </c>
      <c r="L72" s="104">
        <f t="shared" si="15"/>
        <v>7950</v>
      </c>
      <c r="M72" s="40"/>
    </row>
    <row r="73" spans="1:13" ht="12.75">
      <c r="A73" s="1" t="s">
        <v>13</v>
      </c>
      <c r="B73" s="33">
        <v>1</v>
      </c>
      <c r="C73" s="34" t="s">
        <v>52</v>
      </c>
      <c r="D73" s="102">
        <f t="shared" si="13"/>
        <v>0</v>
      </c>
      <c r="E73" s="106">
        <f t="shared" si="13"/>
        <v>7856</v>
      </c>
      <c r="F73" s="84">
        <f t="shared" si="14"/>
        <v>0</v>
      </c>
      <c r="G73" s="106">
        <f t="shared" si="14"/>
        <v>7968</v>
      </c>
      <c r="H73" s="84">
        <f t="shared" si="13"/>
        <v>0</v>
      </c>
      <c r="I73" s="106">
        <f t="shared" si="13"/>
        <v>7968</v>
      </c>
      <c r="J73" s="84">
        <f t="shared" si="13"/>
        <v>0</v>
      </c>
      <c r="K73" s="106">
        <f t="shared" si="15"/>
        <v>7950</v>
      </c>
      <c r="L73" s="106">
        <f t="shared" si="15"/>
        <v>7950</v>
      </c>
      <c r="M73" s="40"/>
    </row>
    <row r="74" spans="1:13" s="56" customFormat="1" ht="12.75">
      <c r="A74" s="1" t="s">
        <v>13</v>
      </c>
      <c r="B74" s="31">
        <v>2071</v>
      </c>
      <c r="C74" s="32" t="s">
        <v>1</v>
      </c>
      <c r="D74" s="102">
        <f t="shared" si="13"/>
        <v>0</v>
      </c>
      <c r="E74" s="106">
        <f t="shared" si="13"/>
        <v>7856</v>
      </c>
      <c r="F74" s="84">
        <f t="shared" si="14"/>
        <v>0</v>
      </c>
      <c r="G74" s="106">
        <f t="shared" si="14"/>
        <v>7968</v>
      </c>
      <c r="H74" s="84">
        <f t="shared" si="13"/>
        <v>0</v>
      </c>
      <c r="I74" s="106">
        <f t="shared" si="13"/>
        <v>7968</v>
      </c>
      <c r="J74" s="84">
        <f t="shared" si="13"/>
        <v>0</v>
      </c>
      <c r="K74" s="106">
        <f t="shared" si="15"/>
        <v>7950</v>
      </c>
      <c r="L74" s="106">
        <f t="shared" si="15"/>
        <v>7950</v>
      </c>
      <c r="M74" s="40"/>
    </row>
    <row r="75" spans="1:13" s="52" customFormat="1" ht="12.75">
      <c r="A75" s="58" t="s">
        <v>13</v>
      </c>
      <c r="B75" s="59"/>
      <c r="C75" s="60" t="s">
        <v>14</v>
      </c>
      <c r="D75" s="102">
        <f aca="true" t="shared" si="16" ref="D75:L75">D64+D74</f>
        <v>0</v>
      </c>
      <c r="E75" s="106">
        <f t="shared" si="16"/>
        <v>90924</v>
      </c>
      <c r="F75" s="84">
        <f>F64+F74</f>
        <v>0</v>
      </c>
      <c r="G75" s="106">
        <f>G64+G74</f>
        <v>97508</v>
      </c>
      <c r="H75" s="84">
        <f t="shared" si="16"/>
        <v>0</v>
      </c>
      <c r="I75" s="106">
        <f t="shared" si="16"/>
        <v>141651</v>
      </c>
      <c r="J75" s="84">
        <f t="shared" si="16"/>
        <v>0</v>
      </c>
      <c r="K75" s="106">
        <f t="shared" si="16"/>
        <v>123735</v>
      </c>
      <c r="L75" s="106">
        <f t="shared" si="16"/>
        <v>123735</v>
      </c>
      <c r="M75" s="40"/>
    </row>
    <row r="76" spans="1:13" ht="13.5">
      <c r="A76" s="58" t="s">
        <v>13</v>
      </c>
      <c r="B76" s="61"/>
      <c r="C76" s="62" t="s">
        <v>4</v>
      </c>
      <c r="D76" s="102">
        <f aca="true" t="shared" si="17" ref="D76:L76">D22+D21</f>
        <v>0</v>
      </c>
      <c r="E76" s="103">
        <f t="shared" si="17"/>
        <v>4617</v>
      </c>
      <c r="F76" s="107">
        <f>F22+F21</f>
        <v>0</v>
      </c>
      <c r="G76" s="103">
        <f>G22+G21</f>
        <v>4534</v>
      </c>
      <c r="H76" s="107">
        <f t="shared" si="17"/>
        <v>0</v>
      </c>
      <c r="I76" s="103">
        <f t="shared" si="17"/>
        <v>5428</v>
      </c>
      <c r="J76" s="107">
        <f t="shared" si="17"/>
        <v>0</v>
      </c>
      <c r="K76" s="103">
        <f t="shared" si="17"/>
        <v>6154</v>
      </c>
      <c r="L76" s="103">
        <f t="shared" si="17"/>
        <v>6154</v>
      </c>
      <c r="M76" s="40"/>
    </row>
    <row r="77" spans="1:13" ht="12.75">
      <c r="A77" s="58" t="s">
        <v>13</v>
      </c>
      <c r="B77" s="61"/>
      <c r="C77" s="60" t="s">
        <v>6</v>
      </c>
      <c r="D77" s="102">
        <f aca="true" t="shared" si="18" ref="D77:L77">D75-D76</f>
        <v>0</v>
      </c>
      <c r="E77" s="106">
        <f t="shared" si="18"/>
        <v>86307</v>
      </c>
      <c r="F77" s="84">
        <f>F75-F76</f>
        <v>0</v>
      </c>
      <c r="G77" s="106">
        <f>G75-G76</f>
        <v>92974</v>
      </c>
      <c r="H77" s="84">
        <f t="shared" si="18"/>
        <v>0</v>
      </c>
      <c r="I77" s="106">
        <f t="shared" si="18"/>
        <v>136223</v>
      </c>
      <c r="J77" s="84">
        <f t="shared" si="18"/>
        <v>0</v>
      </c>
      <c r="K77" s="106">
        <f t="shared" si="18"/>
        <v>117581</v>
      </c>
      <c r="L77" s="106">
        <f t="shared" si="18"/>
        <v>117581</v>
      </c>
      <c r="M77" s="40"/>
    </row>
    <row r="78" spans="1:13" ht="12.75">
      <c r="A78" s="1"/>
      <c r="B78" s="2"/>
      <c r="C78" s="32"/>
      <c r="D78" s="83"/>
      <c r="E78" s="43"/>
      <c r="F78" s="43"/>
      <c r="G78" s="43"/>
      <c r="H78" s="43"/>
      <c r="I78" s="43"/>
      <c r="J78" s="43"/>
      <c r="K78" s="43"/>
      <c r="L78" s="43"/>
      <c r="M78" s="40"/>
    </row>
  </sheetData>
  <sheetProtection/>
  <autoFilter ref="A14:M78"/>
  <mergeCells count="10">
    <mergeCell ref="A1:L1"/>
    <mergeCell ref="A2:L2"/>
    <mergeCell ref="H13:I13"/>
    <mergeCell ref="H12:I12"/>
    <mergeCell ref="J12:L12"/>
    <mergeCell ref="J13:L13"/>
    <mergeCell ref="D12:E12"/>
    <mergeCell ref="D13:E13"/>
    <mergeCell ref="F12:G12"/>
    <mergeCell ref="F13:G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6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2012-06-23T10:05:56Z</cp:lastPrinted>
  <dcterms:created xsi:type="dcterms:W3CDTF">2004-06-02T16:21:05Z</dcterms:created>
  <dcterms:modified xsi:type="dcterms:W3CDTF">2012-06-23T10:05:58Z</dcterms:modified>
  <cp:category/>
  <cp:version/>
  <cp:contentType/>
  <cp:contentStatus/>
</cp:coreProperties>
</file>